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6" i="1"/>
  <c r="E7"/>
  <c r="J7"/>
  <c r="E8"/>
  <c r="E9"/>
  <c r="J9"/>
  <c r="E10"/>
  <c r="J10"/>
  <c r="E11"/>
  <c r="E12"/>
  <c r="E13"/>
  <c r="E14"/>
  <c r="J14"/>
  <c r="E15"/>
  <c r="E16"/>
  <c r="J11"/>
  <c r="J12"/>
  <c r="J13"/>
  <c r="J8"/>
  <c r="J6"/>
  <c r="C9"/>
  <c r="I9"/>
  <c r="F9"/>
  <c r="C10"/>
  <c r="I10"/>
  <c r="F10"/>
  <c r="C11"/>
  <c r="F11"/>
  <c r="C5"/>
  <c r="E5"/>
  <c r="F5"/>
  <c r="J5"/>
  <c r="C6"/>
  <c r="G6"/>
  <c r="H6"/>
  <c r="F6"/>
  <c r="C7"/>
  <c r="I7"/>
  <c r="F7"/>
  <c r="C8"/>
  <c r="G8"/>
  <c r="H8"/>
  <c r="F8"/>
  <c r="C12"/>
  <c r="F12"/>
  <c r="C13"/>
  <c r="F13"/>
  <c r="C14"/>
  <c r="F14"/>
  <c r="I14"/>
  <c r="C15"/>
  <c r="G15"/>
  <c r="F15"/>
  <c r="J15"/>
  <c r="C16"/>
  <c r="J16"/>
  <c r="F16"/>
  <c r="B17"/>
  <c r="D17"/>
  <c r="E17"/>
  <c r="G13"/>
  <c r="I6"/>
  <c r="G9"/>
  <c r="H9"/>
  <c r="I16"/>
  <c r="G7"/>
  <c r="H7"/>
  <c r="G16"/>
  <c r="H16"/>
  <c r="G5"/>
  <c r="F17"/>
  <c r="G11"/>
  <c r="H11"/>
  <c r="C17"/>
  <c r="I5"/>
  <c r="G12"/>
  <c r="H12"/>
  <c r="I12"/>
  <c r="I11"/>
  <c r="G10"/>
  <c r="H10"/>
  <c r="G14"/>
  <c r="H14"/>
  <c r="I8"/>
  <c r="H15"/>
  <c r="H13"/>
  <c r="J17"/>
  <c r="I15"/>
  <c r="I13"/>
  <c r="H17"/>
  <c r="G17"/>
  <c r="I17"/>
</calcChain>
</file>

<file path=xl/sharedStrings.xml><?xml version="1.0" encoding="utf-8"?>
<sst xmlns="http://schemas.openxmlformats.org/spreadsheetml/2006/main" count="33" uniqueCount="29">
  <si>
    <t>小计</t>
    <phoneticPr fontId="1" type="noConversion"/>
  </si>
  <si>
    <t>各县市区配套资金</t>
    <phoneticPr fontId="1" type="noConversion"/>
  </si>
  <si>
    <t>行政区域</t>
    <phoneticPr fontId="1" type="noConversion"/>
  </si>
  <si>
    <t>市直</t>
    <phoneticPr fontId="1" type="noConversion"/>
  </si>
  <si>
    <t>鹿城</t>
    <phoneticPr fontId="1" type="noConversion"/>
  </si>
  <si>
    <t>龙湾</t>
    <phoneticPr fontId="1" type="noConversion"/>
  </si>
  <si>
    <t>永嘉</t>
    <phoneticPr fontId="1" type="noConversion"/>
  </si>
  <si>
    <t>平阳</t>
    <phoneticPr fontId="1" type="noConversion"/>
  </si>
  <si>
    <t>苍南</t>
    <phoneticPr fontId="1" type="noConversion"/>
  </si>
  <si>
    <t>文成</t>
    <phoneticPr fontId="1" type="noConversion"/>
  </si>
  <si>
    <t>泰顺</t>
    <phoneticPr fontId="1" type="noConversion"/>
  </si>
  <si>
    <t>洞头</t>
    <phoneticPr fontId="1" type="noConversion"/>
  </si>
  <si>
    <t>经开区</t>
  </si>
  <si>
    <t>结对人数</t>
    <phoneticPr fontId="1" type="noConversion"/>
  </si>
  <si>
    <t>金额(万元)</t>
    <phoneticPr fontId="1" type="noConversion"/>
  </si>
  <si>
    <t>合计</t>
    <phoneticPr fontId="1" type="noConversion"/>
  </si>
  <si>
    <t>瑞安</t>
    <phoneticPr fontId="1" type="noConversion"/>
  </si>
  <si>
    <t>金额（万元）</t>
    <phoneticPr fontId="1" type="noConversion"/>
  </si>
  <si>
    <t>说明：</t>
    <phoneticPr fontId="1" type="noConversion"/>
  </si>
  <si>
    <t>瓯海</t>
    <phoneticPr fontId="1" type="noConversion"/>
  </si>
  <si>
    <t>分类</t>
    <phoneticPr fontId="1" type="noConversion"/>
  </si>
  <si>
    <t>高中</t>
    <phoneticPr fontId="1" type="noConversion"/>
  </si>
  <si>
    <t>大学新生</t>
    <phoneticPr fontId="1" type="noConversion"/>
  </si>
  <si>
    <t xml:space="preserve">高中          金额(万元)    </t>
    <phoneticPr fontId="1" type="noConversion"/>
  </si>
  <si>
    <t>大学新生       金额(万元)</t>
    <phoneticPr fontId="1" type="noConversion"/>
  </si>
  <si>
    <t xml:space="preserve">市慈善总会、市人民教育基金会拨付资金 </t>
    <phoneticPr fontId="1" type="noConversion"/>
  </si>
  <si>
    <t>2014年结对助学名额分配表</t>
    <phoneticPr fontId="1" type="noConversion"/>
  </si>
  <si>
    <t>1：助学资金四个区、两市按照50%配套；永嘉、平阳、苍南、洞头按照20%；文成、泰顺按10%配套；市直学校由发起单位负责资助；                         2：瑞安、乐清大学生资助名额及资助资金由两市慈善总会、希望工程办公室、人民教育基金会自行负责筹措。                                        3、团委和希望办2014年计划筹资额不在此表之列，具体名额分配另文通知。</t>
    <phoneticPr fontId="1" type="noConversion"/>
  </si>
  <si>
    <r>
      <t>附件</t>
    </r>
    <r>
      <rPr>
        <sz val="14"/>
        <color indexed="8"/>
        <rFont val="Times New Roman"/>
        <family val="1"/>
      </rPr>
      <t>1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</si>
</sst>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1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黑体"/>
      <charset val="134"/>
    </font>
    <font>
      <b/>
      <sz val="12"/>
      <color indexed="8"/>
      <name val="黑体"/>
      <charset val="134"/>
    </font>
    <font>
      <b/>
      <sz val="20"/>
      <color indexed="8"/>
      <name val="黑体"/>
      <charset val="134"/>
    </font>
    <font>
      <sz val="14"/>
      <color indexed="8"/>
      <name val="仿宋_GB2312"/>
      <family val="3"/>
      <charset val="134"/>
    </font>
    <font>
      <sz val="14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4" fontId="3" fillId="2" borderId="5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right" vertical="center"/>
    </xf>
    <xf numFmtId="4" fontId="3" fillId="2" borderId="8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4" fontId="4" fillId="2" borderId="9" xfId="0" applyNumberFormat="1" applyFont="1" applyFill="1" applyBorder="1" applyAlignment="1">
      <alignment horizontal="right" vertical="center"/>
    </xf>
    <xf numFmtId="4" fontId="4" fillId="2" borderId="10" xfId="0" applyNumberFormat="1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right" vertical="center"/>
    </xf>
    <xf numFmtId="176" fontId="3" fillId="2" borderId="13" xfId="0" applyNumberFormat="1" applyFont="1" applyFill="1" applyBorder="1" applyAlignment="1">
      <alignment horizontal="right" vertical="center"/>
    </xf>
    <xf numFmtId="4" fontId="3" fillId="2" borderId="14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right" vertical="center"/>
    </xf>
    <xf numFmtId="176" fontId="3" fillId="2" borderId="16" xfId="0" applyNumberFormat="1" applyFont="1" applyFill="1" applyBorder="1" applyAlignment="1">
      <alignment horizontal="right" vertical="center"/>
    </xf>
    <xf numFmtId="176" fontId="4" fillId="2" borderId="17" xfId="0" applyNumberFormat="1" applyFont="1" applyFill="1" applyBorder="1" applyAlignment="1">
      <alignment horizontal="right" vertical="center"/>
    </xf>
    <xf numFmtId="176" fontId="4" fillId="2" borderId="18" xfId="0" applyNumberFormat="1" applyFont="1" applyFill="1" applyBorder="1" applyAlignment="1">
      <alignment horizontal="right" vertical="center"/>
    </xf>
    <xf numFmtId="4" fontId="3" fillId="2" borderId="7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showWhiteSpace="0" zoomScale="110" zoomScaleNormal="110" workbookViewId="0">
      <selection activeCell="A4" sqref="A4:A7"/>
    </sheetView>
  </sheetViews>
  <sheetFormatPr defaultRowHeight="13.5"/>
  <cols>
    <col min="1" max="1" width="14.75" style="33" customWidth="1"/>
    <col min="2" max="7" width="12.625" style="33" customWidth="1"/>
    <col min="8" max="10" width="14.625" style="33" customWidth="1"/>
    <col min="11" max="16384" width="9" style="33"/>
  </cols>
  <sheetData>
    <row r="1" spans="1:10" ht="18.75" customHeight="1">
      <c r="A1" s="35" t="s">
        <v>28</v>
      </c>
    </row>
    <row r="2" spans="1:10" ht="38.25" customHeight="1" thickBot="1">
      <c r="A2" s="38" t="s">
        <v>26</v>
      </c>
      <c r="B2" s="38"/>
      <c r="C2" s="38"/>
      <c r="D2" s="38"/>
      <c r="E2" s="38"/>
      <c r="F2" s="38"/>
      <c r="G2" s="38"/>
      <c r="H2" s="39"/>
      <c r="I2" s="39"/>
      <c r="J2" s="39"/>
    </row>
    <row r="3" spans="1:10" ht="46.5" customHeight="1" thickBot="1">
      <c r="A3" s="28" t="s">
        <v>20</v>
      </c>
      <c r="B3" s="42" t="s">
        <v>21</v>
      </c>
      <c r="C3" s="42"/>
      <c r="D3" s="42" t="s">
        <v>22</v>
      </c>
      <c r="E3" s="42"/>
      <c r="F3" s="42" t="s">
        <v>0</v>
      </c>
      <c r="G3" s="43"/>
      <c r="H3" s="29" t="s">
        <v>1</v>
      </c>
      <c r="I3" s="40" t="s">
        <v>25</v>
      </c>
      <c r="J3" s="41"/>
    </row>
    <row r="4" spans="1:10" ht="31.5" customHeight="1">
      <c r="A4" s="30" t="s">
        <v>2</v>
      </c>
      <c r="B4" s="2" t="s">
        <v>13</v>
      </c>
      <c r="C4" s="3" t="s">
        <v>17</v>
      </c>
      <c r="D4" s="3" t="s">
        <v>13</v>
      </c>
      <c r="E4" s="3" t="s">
        <v>17</v>
      </c>
      <c r="F4" s="3" t="s">
        <v>13</v>
      </c>
      <c r="G4" s="4" t="s">
        <v>17</v>
      </c>
      <c r="H4" s="16" t="s">
        <v>14</v>
      </c>
      <c r="I4" s="20" t="s">
        <v>23</v>
      </c>
      <c r="J4" s="21" t="s">
        <v>24</v>
      </c>
    </row>
    <row r="5" spans="1:10" ht="24" customHeight="1">
      <c r="A5" s="31" t="s">
        <v>3</v>
      </c>
      <c r="B5" s="5">
        <v>64</v>
      </c>
      <c r="C5" s="6">
        <f>B5*0.2</f>
        <v>12.8</v>
      </c>
      <c r="D5" s="7">
        <v>14</v>
      </c>
      <c r="E5" s="6">
        <f t="shared" ref="E5:E16" si="0">D5*0.5</f>
        <v>7</v>
      </c>
      <c r="F5" s="7">
        <f t="shared" ref="F5:F16" si="1">B5+D5</f>
        <v>78</v>
      </c>
      <c r="G5" s="8">
        <f t="shared" ref="G5:G16" si="2">C5+E5</f>
        <v>19.8</v>
      </c>
      <c r="H5" s="17">
        <v>0</v>
      </c>
      <c r="I5" s="15">
        <f>C5</f>
        <v>12.8</v>
      </c>
      <c r="J5" s="18">
        <f>E5</f>
        <v>7</v>
      </c>
    </row>
    <row r="6" spans="1:10" ht="24" customHeight="1">
      <c r="A6" s="31" t="s">
        <v>4</v>
      </c>
      <c r="B6" s="7">
        <v>15</v>
      </c>
      <c r="C6" s="6">
        <f t="shared" ref="C6:C16" si="3">B6*0.2</f>
        <v>3</v>
      </c>
      <c r="D6" s="7"/>
      <c r="E6" s="6">
        <f t="shared" si="0"/>
        <v>0</v>
      </c>
      <c r="F6" s="7">
        <f t="shared" si="1"/>
        <v>15</v>
      </c>
      <c r="G6" s="8">
        <f t="shared" si="2"/>
        <v>3</v>
      </c>
      <c r="H6" s="17">
        <f>G6*0.5</f>
        <v>1.5</v>
      </c>
      <c r="I6" s="15">
        <f>C6*0.5</f>
        <v>1.5</v>
      </c>
      <c r="J6" s="18">
        <f>E6*0.5</f>
        <v>0</v>
      </c>
    </row>
    <row r="7" spans="1:10" ht="24" customHeight="1">
      <c r="A7" s="31" t="s">
        <v>19</v>
      </c>
      <c r="B7" s="7">
        <v>60</v>
      </c>
      <c r="C7" s="6">
        <f t="shared" si="3"/>
        <v>12</v>
      </c>
      <c r="D7" s="7">
        <v>14</v>
      </c>
      <c r="E7" s="6">
        <f t="shared" si="0"/>
        <v>7</v>
      </c>
      <c r="F7" s="7">
        <f t="shared" si="1"/>
        <v>74</v>
      </c>
      <c r="G7" s="8">
        <f t="shared" si="2"/>
        <v>19</v>
      </c>
      <c r="H7" s="17">
        <f>G7*0.5</f>
        <v>9.5</v>
      </c>
      <c r="I7" s="15">
        <f>C7*0.5</f>
        <v>6</v>
      </c>
      <c r="J7" s="18">
        <f>E7*0.5</f>
        <v>3.5</v>
      </c>
    </row>
    <row r="8" spans="1:10" ht="24" customHeight="1">
      <c r="A8" s="31" t="s">
        <v>5</v>
      </c>
      <c r="B8" s="7">
        <v>46</v>
      </c>
      <c r="C8" s="6">
        <f t="shared" si="3"/>
        <v>9.2000000000000011</v>
      </c>
      <c r="D8" s="7">
        <v>14</v>
      </c>
      <c r="E8" s="6">
        <f t="shared" si="0"/>
        <v>7</v>
      </c>
      <c r="F8" s="7">
        <f t="shared" si="1"/>
        <v>60</v>
      </c>
      <c r="G8" s="8">
        <f t="shared" si="2"/>
        <v>16.200000000000003</v>
      </c>
      <c r="H8" s="17">
        <f>G8*0.5</f>
        <v>8.1000000000000014</v>
      </c>
      <c r="I8" s="15">
        <f>C8*0.5</f>
        <v>4.6000000000000005</v>
      </c>
      <c r="J8" s="18">
        <f>E8*0.5</f>
        <v>3.5</v>
      </c>
    </row>
    <row r="9" spans="1:10" ht="23.1" customHeight="1">
      <c r="A9" s="31" t="s">
        <v>16</v>
      </c>
      <c r="B9" s="7">
        <v>30</v>
      </c>
      <c r="C9" s="6">
        <f>B9*0.2</f>
        <v>6</v>
      </c>
      <c r="D9" s="7"/>
      <c r="E9" s="6">
        <f t="shared" si="0"/>
        <v>0</v>
      </c>
      <c r="F9" s="7">
        <f t="shared" si="1"/>
        <v>30</v>
      </c>
      <c r="G9" s="8">
        <f t="shared" si="2"/>
        <v>6</v>
      </c>
      <c r="H9" s="17">
        <f>G9*0.5</f>
        <v>3</v>
      </c>
      <c r="I9" s="15">
        <f>C9*0.5</f>
        <v>3</v>
      </c>
      <c r="J9" s="18">
        <f>E9*0.5</f>
        <v>0</v>
      </c>
    </row>
    <row r="10" spans="1:10" ht="23.1" customHeight="1">
      <c r="A10" s="31" t="s">
        <v>6</v>
      </c>
      <c r="B10" s="7">
        <v>58</v>
      </c>
      <c r="C10" s="6">
        <f t="shared" si="3"/>
        <v>11.600000000000001</v>
      </c>
      <c r="D10" s="7">
        <v>50</v>
      </c>
      <c r="E10" s="6">
        <f t="shared" si="0"/>
        <v>25</v>
      </c>
      <c r="F10" s="7">
        <f t="shared" si="1"/>
        <v>108</v>
      </c>
      <c r="G10" s="8">
        <f t="shared" si="2"/>
        <v>36.6</v>
      </c>
      <c r="H10" s="17">
        <f>G10*0.2</f>
        <v>7.32</v>
      </c>
      <c r="I10" s="15">
        <f>C10*0.8</f>
        <v>9.2800000000000011</v>
      </c>
      <c r="J10" s="18">
        <f>E10*0.8</f>
        <v>20</v>
      </c>
    </row>
    <row r="11" spans="1:10" ht="23.1" customHeight="1">
      <c r="A11" s="31" t="s">
        <v>7</v>
      </c>
      <c r="B11" s="7">
        <v>58</v>
      </c>
      <c r="C11" s="6">
        <f t="shared" si="3"/>
        <v>11.600000000000001</v>
      </c>
      <c r="D11" s="7">
        <v>32</v>
      </c>
      <c r="E11" s="6">
        <f t="shared" si="0"/>
        <v>16</v>
      </c>
      <c r="F11" s="7">
        <f t="shared" si="1"/>
        <v>90</v>
      </c>
      <c r="G11" s="8">
        <f t="shared" si="2"/>
        <v>27.6</v>
      </c>
      <c r="H11" s="17">
        <f>G11*0.2</f>
        <v>5.5200000000000005</v>
      </c>
      <c r="I11" s="15">
        <f>C11*0.8</f>
        <v>9.2800000000000011</v>
      </c>
      <c r="J11" s="18">
        <f>E11*0.8</f>
        <v>12.8</v>
      </c>
    </row>
    <row r="12" spans="1:10" ht="24" customHeight="1">
      <c r="A12" s="31" t="s">
        <v>8</v>
      </c>
      <c r="B12" s="7">
        <v>69</v>
      </c>
      <c r="C12" s="6">
        <f t="shared" si="3"/>
        <v>13.8</v>
      </c>
      <c r="D12" s="7">
        <v>35</v>
      </c>
      <c r="E12" s="6">
        <f t="shared" si="0"/>
        <v>17.5</v>
      </c>
      <c r="F12" s="7">
        <f t="shared" si="1"/>
        <v>104</v>
      </c>
      <c r="G12" s="8">
        <f t="shared" si="2"/>
        <v>31.3</v>
      </c>
      <c r="H12" s="17">
        <f>G12*0.2</f>
        <v>6.2600000000000007</v>
      </c>
      <c r="I12" s="15">
        <f>C12*0.8</f>
        <v>11.040000000000001</v>
      </c>
      <c r="J12" s="18">
        <f>E12*0.8</f>
        <v>14</v>
      </c>
    </row>
    <row r="13" spans="1:10" ht="24" customHeight="1">
      <c r="A13" s="31" t="s">
        <v>9</v>
      </c>
      <c r="B13" s="9">
        <v>101</v>
      </c>
      <c r="C13" s="6">
        <f t="shared" si="3"/>
        <v>20.200000000000003</v>
      </c>
      <c r="D13" s="7">
        <v>35</v>
      </c>
      <c r="E13" s="6">
        <f t="shared" si="0"/>
        <v>17.5</v>
      </c>
      <c r="F13" s="7">
        <f t="shared" si="1"/>
        <v>136</v>
      </c>
      <c r="G13" s="8">
        <f t="shared" si="2"/>
        <v>37.700000000000003</v>
      </c>
      <c r="H13" s="17">
        <f>G13*0.1</f>
        <v>3.7700000000000005</v>
      </c>
      <c r="I13" s="15">
        <f>C13*0.9</f>
        <v>18.180000000000003</v>
      </c>
      <c r="J13" s="18">
        <f>E13*0.9</f>
        <v>15.75</v>
      </c>
    </row>
    <row r="14" spans="1:10" ht="24" customHeight="1">
      <c r="A14" s="31" t="s">
        <v>10</v>
      </c>
      <c r="B14" s="7">
        <v>101</v>
      </c>
      <c r="C14" s="6">
        <f t="shared" si="3"/>
        <v>20.200000000000003</v>
      </c>
      <c r="D14" s="7">
        <v>36</v>
      </c>
      <c r="E14" s="6">
        <f t="shared" si="0"/>
        <v>18</v>
      </c>
      <c r="F14" s="7">
        <f t="shared" si="1"/>
        <v>137</v>
      </c>
      <c r="G14" s="8">
        <f t="shared" si="2"/>
        <v>38.200000000000003</v>
      </c>
      <c r="H14" s="17">
        <f>G14*0.1</f>
        <v>3.8200000000000003</v>
      </c>
      <c r="I14" s="15">
        <f>C14*0.9</f>
        <v>18.180000000000003</v>
      </c>
      <c r="J14" s="18">
        <f>E14*0.9</f>
        <v>16.2</v>
      </c>
    </row>
    <row r="15" spans="1:10" ht="24" customHeight="1">
      <c r="A15" s="31" t="s">
        <v>11</v>
      </c>
      <c r="B15" s="7">
        <v>29</v>
      </c>
      <c r="C15" s="6">
        <f t="shared" si="3"/>
        <v>5.8000000000000007</v>
      </c>
      <c r="D15" s="7">
        <v>15</v>
      </c>
      <c r="E15" s="6">
        <f t="shared" si="0"/>
        <v>7.5</v>
      </c>
      <c r="F15" s="7">
        <f t="shared" si="1"/>
        <v>44</v>
      </c>
      <c r="G15" s="8">
        <f t="shared" si="2"/>
        <v>13.3</v>
      </c>
      <c r="H15" s="17">
        <f>G15*0.2</f>
        <v>2.66</v>
      </c>
      <c r="I15" s="15">
        <f>C15*0.8</f>
        <v>4.6400000000000006</v>
      </c>
      <c r="J15" s="18">
        <f>E15*0.8</f>
        <v>6</v>
      </c>
    </row>
    <row r="16" spans="1:10" ht="24" customHeight="1" thickBot="1">
      <c r="A16" s="32" t="s">
        <v>12</v>
      </c>
      <c r="B16" s="10">
        <v>15</v>
      </c>
      <c r="C16" s="26">
        <f t="shared" si="3"/>
        <v>3</v>
      </c>
      <c r="D16" s="10">
        <v>5</v>
      </c>
      <c r="E16" s="26">
        <f t="shared" si="0"/>
        <v>2.5</v>
      </c>
      <c r="F16" s="10">
        <f t="shared" si="1"/>
        <v>20</v>
      </c>
      <c r="G16" s="11">
        <f t="shared" si="2"/>
        <v>5.5</v>
      </c>
      <c r="H16" s="19">
        <f>G16*0.5</f>
        <v>2.75</v>
      </c>
      <c r="I16" s="22">
        <f>C16*0.5</f>
        <v>1.5</v>
      </c>
      <c r="J16" s="23">
        <f>E16*0.5</f>
        <v>1.25</v>
      </c>
    </row>
    <row r="17" spans="1:11" ht="24" customHeight="1" thickBot="1">
      <c r="A17" s="1" t="s">
        <v>15</v>
      </c>
      <c r="B17" s="12">
        <f t="shared" ref="B17:J17" si="4">SUM(B5:B16)</f>
        <v>646</v>
      </c>
      <c r="C17" s="13">
        <f t="shared" si="4"/>
        <v>129.19999999999999</v>
      </c>
      <c r="D17" s="12">
        <f t="shared" si="4"/>
        <v>250</v>
      </c>
      <c r="E17" s="13">
        <f t="shared" si="4"/>
        <v>125</v>
      </c>
      <c r="F17" s="12">
        <f t="shared" si="4"/>
        <v>896</v>
      </c>
      <c r="G17" s="14">
        <f t="shared" si="4"/>
        <v>254.2</v>
      </c>
      <c r="H17" s="27">
        <f t="shared" si="4"/>
        <v>54.2</v>
      </c>
      <c r="I17" s="25">
        <f t="shared" si="4"/>
        <v>100.00000000000001</v>
      </c>
      <c r="J17" s="24">
        <f t="shared" si="4"/>
        <v>100</v>
      </c>
      <c r="K17" s="34"/>
    </row>
    <row r="18" spans="1:11" ht="13.5" customHeight="1">
      <c r="A18" s="37" t="s">
        <v>18</v>
      </c>
      <c r="B18" s="36" t="s">
        <v>27</v>
      </c>
      <c r="C18" s="36"/>
      <c r="D18" s="36"/>
      <c r="E18" s="36"/>
      <c r="F18" s="36"/>
      <c r="G18" s="36"/>
      <c r="H18" s="36"/>
      <c r="I18" s="36"/>
      <c r="J18" s="36"/>
    </row>
    <row r="19" spans="1:11" ht="21.75" customHeight="1">
      <c r="A19" s="37"/>
      <c r="B19" s="36"/>
      <c r="C19" s="36"/>
      <c r="D19" s="36"/>
      <c r="E19" s="36"/>
      <c r="F19" s="36"/>
      <c r="G19" s="36"/>
      <c r="H19" s="36"/>
      <c r="I19" s="36"/>
      <c r="J19" s="36"/>
    </row>
    <row r="21" spans="1:11" ht="39" customHeight="1"/>
    <row r="22" spans="1:11" ht="28.5" customHeight="1"/>
    <row r="24" spans="1:11" ht="24" customHeight="1"/>
    <row r="25" spans="1:11" ht="24" customHeight="1"/>
    <row r="26" spans="1:11" ht="24" customHeight="1"/>
    <row r="27" spans="1:11" ht="24" customHeight="1"/>
    <row r="28" spans="1:11" ht="24" customHeight="1"/>
    <row r="29" spans="1:11" ht="24" customHeight="1"/>
    <row r="30" spans="1:11" ht="24" customHeight="1"/>
    <row r="31" spans="1:11" ht="24" customHeight="1"/>
    <row r="32" spans="1:11" ht="24" customHeight="1"/>
    <row r="33" ht="24" customHeight="1"/>
    <row r="34" ht="24" customHeight="1"/>
    <row r="35" ht="24" customHeight="1"/>
    <row r="36" ht="24" customHeight="1"/>
    <row r="37" ht="24" customHeight="1"/>
    <row r="38" ht="13.5" customHeight="1"/>
  </sheetData>
  <mergeCells count="7">
    <mergeCell ref="B18:J19"/>
    <mergeCell ref="A18:A19"/>
    <mergeCell ref="A2:J2"/>
    <mergeCell ref="I3:J3"/>
    <mergeCell ref="B3:C3"/>
    <mergeCell ref="D3:E3"/>
    <mergeCell ref="F3:G3"/>
  </mergeCells>
  <phoneticPr fontId="1" type="noConversion"/>
  <pageMargins left="1.1023622047244095" right="0.70866141732283472" top="0.74803149606299213" bottom="0.74803149606299213" header="0.31496062992125984" footer="0.31496062992125984"/>
  <pageSetup paperSize="9" scale="95" orientation="landscape" r:id="rId1"/>
  <ignoredErrors>
    <ignoredError sqref="H10:I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2014-05-22T08:13:31Z</cp:lastPrinted>
  <dcterms:created xsi:type="dcterms:W3CDTF">2006-09-16T00:00:00Z</dcterms:created>
  <dcterms:modified xsi:type="dcterms:W3CDTF">2014-05-22T08:13:34Z</dcterms:modified>
</cp:coreProperties>
</file>